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Entreprise\Service BE\Sébastien Denis\Pièces\Lanceur\"/>
    </mc:Choice>
  </mc:AlternateContent>
  <xr:revisionPtr revIDLastSave="0" documentId="13_ncr:1_{7803F53D-8F21-40E0-A55B-A96669FE5969}" xr6:coauthVersionLast="47" xr6:coauthVersionMax="47" xr10:uidLastSave="{00000000-0000-0000-0000-000000000000}"/>
  <bookViews>
    <workbookView xWindow="-120" yWindow="-120" windowWidth="29040" windowHeight="15840" xr2:uid="{872B88B1-0174-4D3D-BD90-CB4215CFBFEE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4" i="1"/>
  <c r="B3" i="1"/>
  <c r="B10" i="1" s="1"/>
  <c r="B6" i="1" l="1"/>
  <c r="B2" i="1"/>
  <c r="B5" i="1"/>
  <c r="B11" i="1" s="1"/>
</calcChain>
</file>

<file path=xl/sharedStrings.xml><?xml version="1.0" encoding="utf-8"?>
<sst xmlns="http://schemas.openxmlformats.org/spreadsheetml/2006/main" count="29" uniqueCount="26">
  <si>
    <t>Valeur</t>
  </si>
  <si>
    <t>Unité</t>
  </si>
  <si>
    <t>Poids de la balle</t>
  </si>
  <si>
    <t>Vitesse de la balle</t>
  </si>
  <si>
    <t>Volume réservoir (ΔV)</t>
  </si>
  <si>
    <t>Pression dans le réservoir (Pa)</t>
  </si>
  <si>
    <t>Bar</t>
  </si>
  <si>
    <t>Pa</t>
  </si>
  <si>
    <t>l</t>
  </si>
  <si>
    <t>Diamètre int de la vanne</t>
  </si>
  <si>
    <t>g</t>
  </si>
  <si>
    <t>Kg</t>
  </si>
  <si>
    <t>mm</t>
  </si>
  <si>
    <t>Distance de projection</t>
  </si>
  <si>
    <t>Angle lanceur</t>
  </si>
  <si>
    <t>°</t>
  </si>
  <si>
    <t>Radians</t>
  </si>
  <si>
    <t>Accélération gravité</t>
  </si>
  <si>
    <t>m/s²</t>
  </si>
  <si>
    <t>m3</t>
  </si>
  <si>
    <t>m/s</t>
  </si>
  <si>
    <t>m</t>
  </si>
  <si>
    <t>Pressin atmosphérique</t>
  </si>
  <si>
    <t>Energie en joule</t>
  </si>
  <si>
    <t>Coefficient diabatique de l'air</t>
  </si>
  <si>
    <t>(coef 20 estimé pour trainée de l'air)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</si>
</sst>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2" borderId="0" xfId="0" applyFill="1"/>
    <xf numFmtId="2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DBAC3-CEDD-4D1C-AB01-00F9DA257EA2}">
  <dimension ref="A1:F12"/>
  <sheetViews>
    <sheetView tabSelected="1" workbookViewId="0">
      <selection activeCell="B13" sqref="B13"/>
    </sheetView>
  </sheetViews>
  <sheetFormatPr baseColWidth="10" defaultRowHeight="15" x14ac:dyDescent="0.25"/>
  <cols>
    <col min="1" max="1" width="30.85546875" customWidth="1"/>
  </cols>
  <sheetData>
    <row r="1" spans="1:6" x14ac:dyDescent="0.25">
      <c r="B1" s="1" t="s">
        <v>0</v>
      </c>
      <c r="C1" s="1" t="s">
        <v>1</v>
      </c>
      <c r="D1" s="1" t="s">
        <v>0</v>
      </c>
      <c r="E1" s="1" t="s">
        <v>1</v>
      </c>
    </row>
    <row r="2" spans="1:6" x14ac:dyDescent="0.25">
      <c r="A2" t="s">
        <v>4</v>
      </c>
      <c r="B2">
        <f>D2/1000</f>
        <v>3.0999999999999999E-3</v>
      </c>
      <c r="C2" t="s">
        <v>19</v>
      </c>
      <c r="D2" s="2">
        <v>3.1</v>
      </c>
      <c r="E2" t="s">
        <v>8</v>
      </c>
    </row>
    <row r="3" spans="1:6" x14ac:dyDescent="0.25">
      <c r="A3" t="s">
        <v>5</v>
      </c>
      <c r="B3">
        <f>D3*100000</f>
        <v>800000</v>
      </c>
      <c r="C3" t="s">
        <v>7</v>
      </c>
      <c r="D3" s="2">
        <v>8</v>
      </c>
      <c r="E3" t="s">
        <v>6</v>
      </c>
    </row>
    <row r="4" spans="1:6" x14ac:dyDescent="0.25">
      <c r="A4" t="s">
        <v>9</v>
      </c>
      <c r="B4">
        <f>D4/1000</f>
        <v>2.5399999999999999E-2</v>
      </c>
      <c r="D4" s="2">
        <v>25.4</v>
      </c>
      <c r="E4" t="s">
        <v>12</v>
      </c>
    </row>
    <row r="5" spans="1:6" x14ac:dyDescent="0.25">
      <c r="A5" t="s">
        <v>2</v>
      </c>
      <c r="B5">
        <f>D5/1000</f>
        <v>5.7000000000000002E-2</v>
      </c>
      <c r="C5" t="s">
        <v>11</v>
      </c>
      <c r="D5" s="2">
        <v>57</v>
      </c>
      <c r="E5" t="s">
        <v>10</v>
      </c>
    </row>
    <row r="6" spans="1:6" x14ac:dyDescent="0.25">
      <c r="A6" t="s">
        <v>14</v>
      </c>
      <c r="B6">
        <f>RADIANS(D6)</f>
        <v>0.52359877559829882</v>
      </c>
      <c r="C6" t="s">
        <v>16</v>
      </c>
      <c r="D6" s="2">
        <v>30</v>
      </c>
      <c r="E6" t="s">
        <v>15</v>
      </c>
    </row>
    <row r="7" spans="1:6" x14ac:dyDescent="0.25">
      <c r="A7" t="s">
        <v>22</v>
      </c>
      <c r="B7">
        <v>100000</v>
      </c>
      <c r="C7" t="s">
        <v>7</v>
      </c>
      <c r="D7" s="4"/>
    </row>
    <row r="8" spans="1:6" x14ac:dyDescent="0.25">
      <c r="A8" t="s">
        <v>17</v>
      </c>
      <c r="B8">
        <v>9.81</v>
      </c>
      <c r="C8" t="s">
        <v>18</v>
      </c>
    </row>
    <row r="9" spans="1:6" x14ac:dyDescent="0.25">
      <c r="A9" t="s">
        <v>24</v>
      </c>
      <c r="B9">
        <v>1.4</v>
      </c>
    </row>
    <row r="10" spans="1:6" x14ac:dyDescent="0.25">
      <c r="A10" t="s">
        <v>23</v>
      </c>
      <c r="B10" s="3">
        <f>((B3*B2)/(B9-1))*(1-((B7/B3)^((1.4-1)/1.4)))</f>
        <v>2777.3225076111821</v>
      </c>
    </row>
    <row r="11" spans="1:6" x14ac:dyDescent="0.25">
      <c r="A11" t="s">
        <v>3</v>
      </c>
      <c r="B11" s="3">
        <f>SQRT((2*B10)/B5)</f>
        <v>312.16968550415135</v>
      </c>
      <c r="C11" t="s">
        <v>20</v>
      </c>
    </row>
    <row r="12" spans="1:6" x14ac:dyDescent="0.25">
      <c r="A12" t="s">
        <v>13</v>
      </c>
      <c r="B12" s="3">
        <f>((B11*B11*SIN(2*B6))/B8)/20</f>
        <v>430.14322050424437</v>
      </c>
      <c r="C12" t="s">
        <v>21</v>
      </c>
      <c r="F12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DENIS</dc:creator>
  <cp:lastModifiedBy>Sébastien DENIS</cp:lastModifiedBy>
  <dcterms:created xsi:type="dcterms:W3CDTF">2025-04-28T09:53:13Z</dcterms:created>
  <dcterms:modified xsi:type="dcterms:W3CDTF">2025-04-29T09:35:42Z</dcterms:modified>
</cp:coreProperties>
</file>